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PUBLICACION IMUVI 2017 ok\TRIMESTRAL\4TO TRIMESTRE\"/>
    </mc:Choice>
  </mc:AlternateContent>
  <bookViews>
    <workbookView xWindow="-15" yWindow="-15" windowWidth="14400" windowHeight="12555"/>
  </bookViews>
  <sheets>
    <sheet name="RUBRO DE INGRESOS" sheetId="1" r:id="rId1"/>
    <sheet name="POR FUENTE DE FINANCIAMIENTO" sheetId="2" r:id="rId2"/>
  </sheets>
  <calcPr calcId="152511"/>
</workbook>
</file>

<file path=xl/calcChain.xml><?xml version="1.0" encoding="utf-8"?>
<calcChain xmlns="http://schemas.openxmlformats.org/spreadsheetml/2006/main">
  <c r="G22" i="2" l="1"/>
  <c r="F22" i="2"/>
  <c r="E22" i="2"/>
  <c r="D22" i="2"/>
  <c r="C22" i="2"/>
  <c r="B22" i="2"/>
  <c r="G21" i="2"/>
  <c r="D21" i="2"/>
  <c r="F20" i="2"/>
  <c r="G20" i="2" s="1"/>
  <c r="E20" i="2"/>
  <c r="D20" i="2"/>
  <c r="C20" i="2"/>
  <c r="B20" i="2"/>
  <c r="G19" i="2"/>
  <c r="D19" i="2"/>
  <c r="G18" i="2"/>
  <c r="D18" i="2"/>
  <c r="G17" i="2"/>
  <c r="D17" i="2"/>
  <c r="F16" i="2"/>
  <c r="G16" i="2" s="1"/>
  <c r="E16" i="2"/>
  <c r="D16" i="2"/>
  <c r="C16" i="2"/>
  <c r="B16" i="2"/>
  <c r="G15" i="2"/>
  <c r="D15" i="2"/>
  <c r="G14" i="2"/>
  <c r="D14" i="2"/>
  <c r="G13" i="2"/>
  <c r="D13" i="2"/>
  <c r="G12" i="2"/>
  <c r="D12" i="2"/>
  <c r="G11" i="2"/>
  <c r="D11" i="2"/>
  <c r="G10" i="2"/>
  <c r="D10" i="2"/>
  <c r="G9" i="2"/>
  <c r="D9" i="2"/>
  <c r="G8" i="2"/>
  <c r="D8" i="2"/>
  <c r="G7" i="2"/>
  <c r="D7" i="2"/>
  <c r="G6" i="2"/>
  <c r="D6" i="2"/>
  <c r="G5" i="2"/>
  <c r="D5" i="2"/>
  <c r="F4" i="2"/>
  <c r="G4" i="2" s="1"/>
  <c r="E4" i="2"/>
  <c r="D4" i="2"/>
  <c r="C4" i="2"/>
  <c r="B4" i="2"/>
  <c r="D19" i="1"/>
  <c r="C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F19" i="1" l="1"/>
  <c r="E19" i="1"/>
  <c r="B19" i="1"/>
  <c r="G19" i="1"/>
  <c r="G23" i="2" l="1"/>
</calcChain>
</file>

<file path=xl/sharedStrings.xml><?xml version="1.0" encoding="utf-8"?>
<sst xmlns="http://schemas.openxmlformats.org/spreadsheetml/2006/main" count="65" uniqueCount="36">
  <si>
    <t>ESTIMADO</t>
  </si>
  <si>
    <t>AMPLIACIONES Y REDUCCIONES</t>
  </si>
  <si>
    <t>MODIFICADO</t>
  </si>
  <si>
    <t>DEVENGADO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</si>
  <si>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</si>
  <si>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</si>
  <si>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</si>
  <si>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</si>
  <si>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</si>
  <si>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</si>
  <si>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</si>
  <si>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Corriente</t>
  </si>
  <si>
    <t>Capital</t>
  </si>
  <si>
    <t>Aprovechamientos</t>
  </si>
  <si>
    <t>Aprovechamientos no comprendidos en las fracciones de la Ley de Ingresos causadas en ejercicios fiscales anteriores pendientes de liquidación o pago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</si>
  <si>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</si>
  <si>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</si>
  <si>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</si>
  <si>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</si>
  <si>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TOTAL</t>
  </si>
  <si>
    <t>INGRESOS EXCEDENTES</t>
  </si>
  <si>
    <t>3=1+2</t>
  </si>
  <si>
    <t>6=5-1</t>
  </si>
  <si>
    <t>RUBRO DE INGRESOS</t>
  </si>
  <si>
    <t>Ingresos del Gobierno</t>
  </si>
  <si>
    <t>Ingresos de Organismos y Empresas</t>
  </si>
  <si>
    <t>Ingresos derivados de financiamiento</t>
  </si>
  <si>
    <t>POR FUIENTE DE FINANCIAMIENTO</t>
  </si>
  <si>
    <t>_________________________</t>
  </si>
  <si>
    <t xml:space="preserve">Director General
</t>
  </si>
  <si>
    <t xml:space="preserve">Coordinador Area Contable y Administrativa
</t>
  </si>
  <si>
    <t>Director General</t>
  </si>
  <si>
    <t>Coordinador Area Contable y Administrativa</t>
  </si>
  <si>
    <t>___________________</t>
  </si>
  <si>
    <t>_____________________________________</t>
  </si>
  <si>
    <t>INSTITUTO MUNICIPAL DE VIVIENDA DE SAN MIGUEL DE ALLENDE, GTO.
ESTADO ANALÍTICO DE INGRESOS 
DEL 1 DE ENERO AL 31 DE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</si>
</sst>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62">
    <xf numFmtId="0" fontId="0" fillId="0" borderId="0" xfId="0"/>
    <xf numFmtId="0" fontId="3" fillId="0" borderId="0" xfId="1" applyFont="1" applyFill="1" applyBorder="1" applyAlignment="1" applyProtection="1">
      <alignment vertical="top"/>
      <protection locked="0"/>
    </xf>
    <xf numFmtId="0" fontId="3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horizontal="center" vertical="top"/>
      <protection locked="0"/>
    </xf>
    <xf numFmtId="0" fontId="4" fillId="0" borderId="0" xfId="1" applyFont="1" applyFill="1" applyBorder="1" applyAlignment="1" applyProtection="1">
      <alignment horizontal="center" vertical="top"/>
    </xf>
    <xf numFmtId="4" fontId="4" fillId="0" borderId="0" xfId="1" applyNumberFormat="1" applyFont="1" applyFill="1" applyBorder="1" applyAlignment="1" applyProtection="1">
      <alignment vertical="top"/>
      <protection locked="0"/>
    </xf>
    <xf numFmtId="0" fontId="4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vertical="top"/>
      <protection locked="0"/>
    </xf>
    <xf numFmtId="0" fontId="6" fillId="0" borderId="0" xfId="2" applyFont="1" applyAlignment="1">
      <alignment vertical="top" wrapText="1"/>
    </xf>
    <xf numFmtId="4" fontId="6" fillId="0" borderId="0" xfId="2" applyNumberFormat="1" applyFont="1" applyAlignment="1">
      <alignment vertical="top"/>
    </xf>
    <xf numFmtId="0" fontId="6" fillId="0" borderId="0" xfId="2" applyFont="1" applyAlignment="1" applyProtection="1">
      <alignment vertical="top" wrapText="1"/>
      <protection locked="0"/>
    </xf>
    <xf numFmtId="0" fontId="6" fillId="0" borderId="0" xfId="2" applyFont="1" applyAlignment="1" applyProtection="1">
      <alignment horizontal="left" vertical="top" wrapText="1" indent="5"/>
      <protection locked="0"/>
    </xf>
    <xf numFmtId="0" fontId="6" fillId="0" borderId="0" xfId="2" applyFont="1" applyAlignment="1" applyProtection="1">
      <alignment vertical="top"/>
      <protection locked="0"/>
    </xf>
    <xf numFmtId="0" fontId="6" fillId="0" borderId="0" xfId="2" applyFont="1" applyAlignment="1" applyProtection="1">
      <alignment horizontal="center" vertical="top"/>
      <protection locked="0"/>
    </xf>
    <xf numFmtId="0" fontId="6" fillId="0" borderId="0" xfId="2" applyFont="1" applyBorder="1" applyAlignment="1" applyProtection="1">
      <alignment horizontal="left" vertical="top" wrapText="1" indent="2"/>
      <protection locked="0"/>
    </xf>
    <xf numFmtId="0" fontId="6" fillId="0" borderId="0" xfId="2" applyFont="1" applyBorder="1" applyAlignment="1" applyProtection="1">
      <alignment vertical="top" wrapText="1"/>
      <protection locked="0"/>
    </xf>
    <xf numFmtId="0" fontId="6" fillId="0" borderId="0" xfId="2" applyFont="1" applyBorder="1" applyAlignment="1" applyProtection="1">
      <alignment horizontal="left" vertical="top" wrapText="1"/>
      <protection locked="0"/>
    </xf>
    <xf numFmtId="4" fontId="4" fillId="0" borderId="2" xfId="1" applyNumberFormat="1" applyFont="1" applyFill="1" applyBorder="1" applyAlignment="1" applyProtection="1">
      <alignment vertical="top"/>
      <protection locked="0"/>
    </xf>
    <xf numFmtId="4" fontId="3" fillId="0" borderId="3" xfId="1" applyNumberFormat="1" applyFont="1" applyFill="1" applyBorder="1" applyAlignment="1" applyProtection="1">
      <alignment vertical="top"/>
      <protection locked="0"/>
    </xf>
    <xf numFmtId="4" fontId="3" fillId="0" borderId="5" xfId="1" applyNumberFormat="1" applyFont="1" applyFill="1" applyBorder="1" applyAlignment="1" applyProtection="1">
      <alignment vertical="top"/>
      <protection locked="0"/>
    </xf>
    <xf numFmtId="0" fontId="3" fillId="0" borderId="0" xfId="1" applyFont="1" applyFill="1" applyBorder="1" applyAlignment="1" applyProtection="1">
      <alignment horizontal="center" vertical="top"/>
      <protection locked="0"/>
    </xf>
    <xf numFmtId="0" fontId="4" fillId="0" borderId="1" xfId="1" applyFont="1" applyFill="1" applyBorder="1" applyAlignment="1" applyProtection="1">
      <alignment vertical="top"/>
      <protection locked="0"/>
    </xf>
    <xf numFmtId="0" fontId="3" fillId="0" borderId="1" xfId="1" applyFont="1" applyFill="1" applyBorder="1" applyAlignment="1" applyProtection="1">
      <alignment horizontal="center" vertical="top"/>
    </xf>
    <xf numFmtId="4" fontId="3" fillId="0" borderId="7" xfId="1" applyNumberFormat="1" applyFont="1" applyFill="1" applyBorder="1" applyAlignment="1" applyProtection="1">
      <alignment vertical="top"/>
      <protection locked="0"/>
    </xf>
    <xf numFmtId="4" fontId="3" fillId="0" borderId="2" xfId="1" applyNumberFormat="1" applyFont="1" applyFill="1" applyBorder="1" applyAlignment="1" applyProtection="1">
      <alignment vertical="top"/>
      <protection locked="0"/>
    </xf>
    <xf numFmtId="0" fontId="6" fillId="0" borderId="0" xfId="2" applyFont="1" applyFill="1" applyBorder="1" applyAlignment="1">
      <alignment vertical="top" wrapText="1"/>
    </xf>
    <xf numFmtId="4" fontId="6" fillId="0" borderId="0" xfId="2" applyNumberFormat="1" applyFont="1" applyFill="1" applyBorder="1" applyAlignment="1">
      <alignment vertical="top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4" fontId="3" fillId="0" borderId="11" xfId="1" applyNumberFormat="1" applyFont="1" applyFill="1" applyBorder="1" applyAlignment="1" applyProtection="1">
      <alignment vertical="top"/>
      <protection locked="0"/>
    </xf>
    <xf numFmtId="0" fontId="2" fillId="2" borderId="14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 applyProtection="1">
      <alignment vertical="top"/>
      <protection locked="0"/>
    </xf>
    <xf numFmtId="0" fontId="4" fillId="0" borderId="17" xfId="1" applyFont="1" applyFill="1" applyBorder="1" applyAlignment="1" applyProtection="1">
      <alignment horizontal="left" vertical="top" indent="1"/>
      <protection locked="0"/>
    </xf>
    <xf numFmtId="0" fontId="4" fillId="0" borderId="17" xfId="1" applyFont="1" applyFill="1" applyBorder="1" applyAlignment="1" applyProtection="1">
      <alignment horizontal="left" vertical="top" wrapText="1" indent="1"/>
      <protection locked="0"/>
    </xf>
    <xf numFmtId="0" fontId="4" fillId="0" borderId="6" xfId="1" applyFont="1" applyFill="1" applyBorder="1" applyAlignment="1" applyProtection="1">
      <alignment vertical="top"/>
      <protection locked="0"/>
    </xf>
    <xf numFmtId="0" fontId="2" fillId="2" borderId="19" xfId="1" applyFont="1" applyFill="1" applyBorder="1" applyAlignment="1" applyProtection="1">
      <alignment horizontal="center" vertical="center" wrapText="1"/>
    </xf>
    <xf numFmtId="0" fontId="2" fillId="2" borderId="20" xfId="1" applyFont="1" applyFill="1" applyBorder="1" applyAlignment="1" applyProtection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 applyProtection="1">
      <alignment horizontal="justify" vertical="top" wrapText="1"/>
    </xf>
    <xf numFmtId="0" fontId="4" fillId="0" borderId="17" xfId="1" applyFont="1" applyFill="1" applyBorder="1" applyAlignment="1" applyProtection="1">
      <alignment horizontal="left" vertical="top" wrapText="1" indent="1"/>
    </xf>
    <xf numFmtId="0" fontId="4" fillId="0" borderId="17" xfId="1" applyFont="1" applyFill="1" applyBorder="1" applyAlignment="1" applyProtection="1">
      <alignment horizontal="left" vertical="top" indent="2"/>
    </xf>
    <xf numFmtId="0" fontId="3" fillId="0" borderId="17" xfId="1" applyFont="1" applyFill="1" applyBorder="1" applyAlignment="1" applyProtection="1">
      <alignment vertical="top"/>
    </xf>
    <xf numFmtId="0" fontId="4" fillId="0" borderId="6" xfId="1" applyFont="1" applyFill="1" applyBorder="1" applyAlignment="1" applyProtection="1">
      <alignment horizontal="left" vertical="top" wrapText="1" indent="1"/>
    </xf>
    <xf numFmtId="0" fontId="2" fillId="2" borderId="8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12" xfId="1" applyFont="1" applyFill="1" applyBorder="1" applyAlignment="1" applyProtection="1">
      <alignment horizontal="center" vertical="center" wrapText="1"/>
      <protection locked="0"/>
    </xf>
    <xf numFmtId="4" fontId="3" fillId="0" borderId="1" xfId="1" applyNumberFormat="1" applyFont="1" applyFill="1" applyBorder="1" applyAlignment="1" applyProtection="1">
      <alignment horizontal="left" vertical="top"/>
      <protection locked="0"/>
    </xf>
    <xf numFmtId="4" fontId="3" fillId="0" borderId="2" xfId="1" applyNumberFormat="1" applyFont="1" applyFill="1" applyBorder="1" applyAlignment="1" applyProtection="1">
      <alignment horizontal="left" vertical="top"/>
      <protection locked="0"/>
    </xf>
    <xf numFmtId="0" fontId="6" fillId="0" borderId="0" xfId="2" applyFont="1" applyAlignment="1" applyProtection="1">
      <alignment horizontal="center" vertical="top"/>
      <protection locked="0"/>
    </xf>
    <xf numFmtId="0" fontId="6" fillId="0" borderId="0" xfId="2" applyFont="1" applyBorder="1" applyAlignment="1" applyProtection="1">
      <alignment horizontal="center" vertical="top" wrapText="1"/>
      <protection locked="0"/>
    </xf>
    <xf numFmtId="0" fontId="4" fillId="0" borderId="0" xfId="1" applyFont="1" applyFill="1" applyBorder="1" applyAlignment="1" applyProtection="1">
      <alignment horizontal="center" vertical="top"/>
    </xf>
    <xf numFmtId="0" fontId="2" fillId="2" borderId="13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3" fillId="0" borderId="6" xfId="1" applyFont="1" applyFill="1" applyBorder="1" applyAlignment="1" applyProtection="1">
      <alignment horizontal="left" vertical="top"/>
    </xf>
    <xf numFmtId="0" fontId="3" fillId="0" borderId="7" xfId="1" applyFont="1" applyFill="1" applyBorder="1" applyAlignment="1" applyProtection="1">
      <alignment horizontal="left" vertical="top"/>
    </xf>
    <xf numFmtId="0" fontId="2" fillId="2" borderId="18" xfId="1" applyFont="1" applyFill="1" applyBorder="1" applyAlignment="1" applyProtection="1">
      <alignment horizontal="center" vertical="center"/>
    </xf>
    <xf numFmtId="4" fontId="4" fillId="0" borderId="0" xfId="3" applyNumberFormat="1" applyFont="1" applyFill="1" applyBorder="1" applyAlignment="1" applyProtection="1">
      <alignment vertical="top"/>
      <protection locked="0"/>
    </xf>
    <xf numFmtId="4" fontId="4" fillId="0" borderId="4" xfId="3" applyNumberFormat="1" applyFont="1" applyFill="1" applyBorder="1" applyAlignment="1" applyProtection="1">
      <alignment vertical="top"/>
      <protection locked="0"/>
    </xf>
    <xf numFmtId="4" fontId="3" fillId="0" borderId="0" xfId="3" applyNumberFormat="1" applyFont="1" applyFill="1" applyBorder="1" applyAlignment="1" applyProtection="1">
      <alignment vertical="top"/>
      <protection locked="0"/>
    </xf>
    <xf numFmtId="4" fontId="3" fillId="0" borderId="4" xfId="3" applyNumberFormat="1" applyFont="1" applyFill="1" applyBorder="1" applyAlignment="1" applyProtection="1">
      <alignment vertical="top"/>
      <protection locked="0"/>
    </xf>
  </cellXfs>
  <cellStyles count="4">
    <cellStyle name="Normal" xfId="0" builtinId="0"/>
    <cellStyle name="Normal 2" xfId="1"/>
    <cellStyle name="Normal 2 2" xfId="2"/>
    <cellStyle name="Normal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30" sqref="D30"/>
    </sheetView>
  </sheetViews>
  <sheetFormatPr baseColWidth="10" defaultColWidth="11.42578125" defaultRowHeight="11.25" x14ac:dyDescent="0.25"/>
  <cols>
    <col min="1" max="1" width="43.5703125" style="6" customWidth="1"/>
    <col min="2" max="2" width="15.28515625" style="6" customWidth="1"/>
    <col min="3" max="3" width="17" style="6" customWidth="1"/>
    <col min="4" max="7" width="15.28515625" style="6" customWidth="1"/>
    <col min="8" max="8" width="11.42578125" style="7" bestFit="1" customWidth="1"/>
    <col min="9" max="16384" width="11.42578125" style="7"/>
  </cols>
  <sheetData>
    <row r="1" spans="1:8" s="2" customFormat="1" ht="49.5" customHeight="1" x14ac:dyDescent="0.25">
      <c r="A1" s="45" t="s">
        <v>35</v>
      </c>
      <c r="B1" s="46"/>
      <c r="C1" s="46"/>
      <c r="D1" s="46"/>
      <c r="E1" s="46"/>
      <c r="F1" s="46"/>
      <c r="G1" s="47"/>
      <c r="H1" s="1"/>
    </row>
    <row r="2" spans="1:8" s="4" customFormat="1" ht="22.5" x14ac:dyDescent="0.25">
      <c r="A2" s="53" t="s">
        <v>23</v>
      </c>
      <c r="B2" s="27" t="s">
        <v>0</v>
      </c>
      <c r="C2" s="27" t="s">
        <v>1</v>
      </c>
      <c r="D2" s="27" t="s">
        <v>2</v>
      </c>
      <c r="E2" s="27" t="s">
        <v>3</v>
      </c>
      <c r="F2" s="27" t="s">
        <v>4</v>
      </c>
      <c r="G2" s="30" t="s">
        <v>5</v>
      </c>
      <c r="H2" s="3"/>
    </row>
    <row r="3" spans="1:8" s="4" customFormat="1" x14ac:dyDescent="0.25">
      <c r="A3" s="54"/>
      <c r="B3" s="28">
        <v>1</v>
      </c>
      <c r="C3" s="28">
        <v>2</v>
      </c>
      <c r="D3" s="28" t="s">
        <v>21</v>
      </c>
      <c r="E3" s="28">
        <v>4</v>
      </c>
      <c r="F3" s="28">
        <v>5</v>
      </c>
      <c r="G3" s="31" t="s">
        <v>22</v>
      </c>
      <c r="H3" s="3"/>
    </row>
    <row r="4" spans="1:8" s="6" customFormat="1" x14ac:dyDescent="0.25">
      <c r="A4" s="32" t="s">
        <v>6</v>
      </c>
      <c r="B4" s="58">
        <v>0</v>
      </c>
      <c r="C4" s="58">
        <v>0</v>
      </c>
      <c r="D4" s="58">
        <f>C4+B4</f>
        <v>0</v>
      </c>
      <c r="E4" s="58">
        <v>0</v>
      </c>
      <c r="F4" s="58">
        <v>0</v>
      </c>
      <c r="G4" s="58">
        <f t="shared" ref="G4:G15" si="0">+F4-B4</f>
        <v>0</v>
      </c>
      <c r="H4" s="5"/>
    </row>
    <row r="5" spans="1:8" s="6" customFormat="1" x14ac:dyDescent="0.25">
      <c r="A5" s="32" t="s">
        <v>7</v>
      </c>
      <c r="B5" s="58">
        <v>0</v>
      </c>
      <c r="C5" s="58">
        <v>0</v>
      </c>
      <c r="D5" s="58">
        <f t="shared" ref="D5:D15" si="1">C5+B5</f>
        <v>0</v>
      </c>
      <c r="E5" s="58">
        <v>0</v>
      </c>
      <c r="F5" s="58">
        <v>0</v>
      </c>
      <c r="G5" s="58">
        <f t="shared" si="0"/>
        <v>0</v>
      </c>
      <c r="H5" s="5"/>
    </row>
    <row r="6" spans="1:8" s="6" customFormat="1" x14ac:dyDescent="0.25">
      <c r="A6" s="32" t="s">
        <v>8</v>
      </c>
      <c r="B6" s="58">
        <v>1747500</v>
      </c>
      <c r="C6" s="58">
        <v>-1747500</v>
      </c>
      <c r="D6" s="58">
        <f t="shared" si="1"/>
        <v>0</v>
      </c>
      <c r="E6" s="58">
        <v>0</v>
      </c>
      <c r="F6" s="58">
        <v>0</v>
      </c>
      <c r="G6" s="58">
        <f t="shared" si="0"/>
        <v>-1747500</v>
      </c>
      <c r="H6" s="5"/>
    </row>
    <row r="7" spans="1:8" s="6" customFormat="1" x14ac:dyDescent="0.25">
      <c r="A7" s="32" t="s">
        <v>9</v>
      </c>
      <c r="B7" s="58">
        <v>0</v>
      </c>
      <c r="C7" s="58">
        <v>0</v>
      </c>
      <c r="D7" s="58">
        <f t="shared" si="1"/>
        <v>0</v>
      </c>
      <c r="E7" s="58">
        <v>0</v>
      </c>
      <c r="F7" s="58">
        <v>0</v>
      </c>
      <c r="G7" s="58">
        <f t="shared" si="0"/>
        <v>0</v>
      </c>
      <c r="H7" s="5"/>
    </row>
    <row r="8" spans="1:8" s="6" customFormat="1" x14ac:dyDescent="0.25">
      <c r="A8" s="32" t="s">
        <v>10</v>
      </c>
      <c r="B8" s="58">
        <v>765119.53</v>
      </c>
      <c r="C8" s="58">
        <v>412416.5</v>
      </c>
      <c r="D8" s="58">
        <f t="shared" si="1"/>
        <v>1177536.03</v>
      </c>
      <c r="E8" s="58">
        <v>702321.69</v>
      </c>
      <c r="F8" s="58">
        <v>702321.69</v>
      </c>
      <c r="G8" s="58">
        <f t="shared" si="0"/>
        <v>-62797.840000000084</v>
      </c>
      <c r="H8" s="5"/>
    </row>
    <row r="9" spans="1:8" s="6" customFormat="1" x14ac:dyDescent="0.25">
      <c r="A9" s="33" t="s">
        <v>11</v>
      </c>
      <c r="B9" s="58">
        <v>765119.53</v>
      </c>
      <c r="C9" s="58">
        <v>-264462.7</v>
      </c>
      <c r="D9" s="58">
        <f t="shared" si="1"/>
        <v>500656.83</v>
      </c>
      <c r="E9" s="58">
        <v>702321.69</v>
      </c>
      <c r="F9" s="58">
        <v>702321.69</v>
      </c>
      <c r="G9" s="58">
        <f t="shared" si="0"/>
        <v>-62797.840000000084</v>
      </c>
      <c r="H9" s="5"/>
    </row>
    <row r="10" spans="1:8" s="6" customFormat="1" x14ac:dyDescent="0.25">
      <c r="A10" s="33" t="s">
        <v>12</v>
      </c>
      <c r="B10" s="58">
        <v>0</v>
      </c>
      <c r="C10" s="58">
        <v>676879.2</v>
      </c>
      <c r="D10" s="58">
        <f t="shared" si="1"/>
        <v>676879.2</v>
      </c>
      <c r="E10" s="58">
        <v>0</v>
      </c>
      <c r="F10" s="58">
        <v>0</v>
      </c>
      <c r="G10" s="58">
        <f t="shared" si="0"/>
        <v>0</v>
      </c>
      <c r="H10" s="5"/>
    </row>
    <row r="11" spans="1:8" s="6" customFormat="1" x14ac:dyDescent="0.25">
      <c r="A11" s="32" t="s">
        <v>13</v>
      </c>
      <c r="B11" s="58">
        <v>0</v>
      </c>
      <c r="C11" s="58">
        <v>0</v>
      </c>
      <c r="D11" s="58">
        <f t="shared" si="1"/>
        <v>0</v>
      </c>
      <c r="E11" s="58">
        <v>0</v>
      </c>
      <c r="F11" s="58">
        <v>0</v>
      </c>
      <c r="G11" s="58">
        <f t="shared" si="0"/>
        <v>0</v>
      </c>
      <c r="H11" s="5"/>
    </row>
    <row r="12" spans="1:8" s="6" customFormat="1" x14ac:dyDescent="0.25">
      <c r="A12" s="33" t="s">
        <v>11</v>
      </c>
      <c r="B12" s="58">
        <v>0</v>
      </c>
      <c r="C12" s="58">
        <v>0</v>
      </c>
      <c r="D12" s="58">
        <f t="shared" si="1"/>
        <v>0</v>
      </c>
      <c r="E12" s="58">
        <v>0</v>
      </c>
      <c r="F12" s="58">
        <v>0</v>
      </c>
      <c r="G12" s="58">
        <f t="shared" si="0"/>
        <v>0</v>
      </c>
      <c r="H12" s="5"/>
    </row>
    <row r="13" spans="1:8" s="6" customFormat="1" x14ac:dyDescent="0.25">
      <c r="A13" s="33" t="s">
        <v>12</v>
      </c>
      <c r="B13" s="58">
        <v>0</v>
      </c>
      <c r="C13" s="58">
        <v>0</v>
      </c>
      <c r="D13" s="58">
        <f t="shared" si="1"/>
        <v>0</v>
      </c>
      <c r="E13" s="58">
        <v>0</v>
      </c>
      <c r="F13" s="58">
        <v>0</v>
      </c>
      <c r="G13" s="58">
        <f t="shared" si="0"/>
        <v>0</v>
      </c>
      <c r="H13" s="5"/>
    </row>
    <row r="14" spans="1:8" s="6" customFormat="1" ht="33.75" x14ac:dyDescent="0.25">
      <c r="A14" s="34" t="s">
        <v>14</v>
      </c>
      <c r="B14" s="58">
        <v>0</v>
      </c>
      <c r="C14" s="58">
        <v>0</v>
      </c>
      <c r="D14" s="58">
        <f t="shared" si="1"/>
        <v>0</v>
      </c>
      <c r="E14" s="58">
        <v>0</v>
      </c>
      <c r="F14" s="58">
        <v>0</v>
      </c>
      <c r="G14" s="58">
        <f t="shared" si="0"/>
        <v>0</v>
      </c>
      <c r="H14" s="5"/>
    </row>
    <row r="15" spans="1:8" s="6" customFormat="1" x14ac:dyDescent="0.25">
      <c r="A15" s="32" t="s">
        <v>15</v>
      </c>
      <c r="B15" s="58">
        <v>3746436.89</v>
      </c>
      <c r="C15" s="58">
        <v>6061957.5800000001</v>
      </c>
      <c r="D15" s="58">
        <f t="shared" si="1"/>
        <v>9808394.4700000007</v>
      </c>
      <c r="E15" s="58">
        <v>9122924.4900000002</v>
      </c>
      <c r="F15" s="58">
        <v>9122924.4900000002</v>
      </c>
      <c r="G15" s="58">
        <f t="shared" si="0"/>
        <v>5376487.5999999996</v>
      </c>
      <c r="H15" s="5"/>
    </row>
    <row r="16" spans="1:8" s="6" customFormat="1" x14ac:dyDescent="0.25">
      <c r="A16" s="32" t="s">
        <v>16</v>
      </c>
      <c r="B16" s="58">
        <v>23768980</v>
      </c>
      <c r="C16" s="58">
        <v>-23768980</v>
      </c>
      <c r="D16" s="58">
        <f>C16+B16</f>
        <v>0</v>
      </c>
      <c r="E16" s="58">
        <v>0</v>
      </c>
      <c r="F16" s="58">
        <v>0</v>
      </c>
      <c r="G16" s="58">
        <f>+F16-B16</f>
        <v>-23768980</v>
      </c>
      <c r="H16" s="5"/>
    </row>
    <row r="17" spans="1:8" s="6" customFormat="1" x14ac:dyDescent="0.25">
      <c r="A17" s="32" t="s">
        <v>17</v>
      </c>
      <c r="B17" s="58">
        <v>0</v>
      </c>
      <c r="C17" s="58">
        <v>0</v>
      </c>
      <c r="D17" s="58">
        <f>C17+B17</f>
        <v>0</v>
      </c>
      <c r="E17" s="58">
        <v>0</v>
      </c>
      <c r="F17" s="58">
        <v>0</v>
      </c>
      <c r="G17" s="58">
        <f>+F17-B17</f>
        <v>0</v>
      </c>
      <c r="H17" s="5"/>
    </row>
    <row r="18" spans="1:8" s="6" customFormat="1" x14ac:dyDescent="0.25">
      <c r="A18" s="35" t="s">
        <v>18</v>
      </c>
      <c r="B18" s="59">
        <v>7453709.5800000001</v>
      </c>
      <c r="C18" s="59">
        <v>-3600584.52</v>
      </c>
      <c r="D18" s="59">
        <f>C18+B18</f>
        <v>3853125.06</v>
      </c>
      <c r="E18" s="59">
        <v>1069719.3799999999</v>
      </c>
      <c r="F18" s="59">
        <v>1069719.3799999999</v>
      </c>
      <c r="G18" s="59">
        <f>+F18-B18</f>
        <v>-6383990.2000000002</v>
      </c>
      <c r="H18" s="5"/>
    </row>
    <row r="19" spans="1:8" s="6" customFormat="1" x14ac:dyDescent="0.25">
      <c r="A19" s="20" t="s">
        <v>19</v>
      </c>
      <c r="B19" s="19">
        <f>B4+B5+B6+B7+B8+B10+B11+B12+B13+B14+B15+B16+B17+B18</f>
        <v>37481746</v>
      </c>
      <c r="C19" s="19">
        <f>C4+C5+C6+C7+C8+C12+C13+C14+C15+C16+C17+C18</f>
        <v>-22642690.440000001</v>
      </c>
      <c r="D19" s="19">
        <f>D4+D5+D6+D7+D8+D12+D13+D14+D15+D16+D17+D18</f>
        <v>14839055.560000001</v>
      </c>
      <c r="E19" s="19">
        <f t="shared" ref="C19:G19" si="2">E4+E5+E6+E7+E8+E10+E11+E12+E13+E14+E15+E16+E17+E18</f>
        <v>10894965.559999999</v>
      </c>
      <c r="F19" s="19">
        <f t="shared" si="2"/>
        <v>10894965.559999999</v>
      </c>
      <c r="G19" s="18">
        <f t="shared" si="2"/>
        <v>-26586780.440000001</v>
      </c>
      <c r="H19" s="5"/>
    </row>
    <row r="20" spans="1:8" s="6" customFormat="1" ht="15" customHeight="1" x14ac:dyDescent="0.25">
      <c r="A20" s="21"/>
      <c r="B20" s="17"/>
      <c r="C20" s="17"/>
      <c r="D20" s="17"/>
      <c r="E20" s="48" t="s">
        <v>20</v>
      </c>
      <c r="F20" s="49"/>
      <c r="G20" s="29">
        <v>5376487.5999999996</v>
      </c>
      <c r="H20" s="5"/>
    </row>
    <row r="22" spans="1:8" x14ac:dyDescent="0.25">
      <c r="A22" s="8"/>
      <c r="B22" s="8"/>
      <c r="C22" s="9"/>
    </row>
    <row r="23" spans="1:8" x14ac:dyDescent="0.25">
      <c r="A23" s="8"/>
      <c r="B23" s="8"/>
      <c r="C23" s="9"/>
    </row>
    <row r="24" spans="1:8" x14ac:dyDescent="0.25">
      <c r="A24" s="11"/>
      <c r="B24" s="10"/>
      <c r="C24" s="10"/>
    </row>
    <row r="25" spans="1:8" x14ac:dyDescent="0.25">
      <c r="A25" s="10"/>
      <c r="B25" s="10"/>
      <c r="C25" s="10"/>
    </row>
    <row r="26" spans="1:8" x14ac:dyDescent="0.25">
      <c r="A26" s="10"/>
      <c r="B26" s="50" t="s">
        <v>33</v>
      </c>
      <c r="C26" s="50"/>
      <c r="E26" s="52" t="s">
        <v>34</v>
      </c>
      <c r="F26" s="52"/>
    </row>
    <row r="27" spans="1:8" x14ac:dyDescent="0.25">
      <c r="A27" s="14"/>
      <c r="B27" s="51" t="s">
        <v>31</v>
      </c>
      <c r="C27" s="51"/>
      <c r="E27" s="52" t="s">
        <v>32</v>
      </c>
      <c r="F27" s="52"/>
    </row>
  </sheetData>
  <mergeCells count="7">
    <mergeCell ref="A1:G1"/>
    <mergeCell ref="E20:F20"/>
    <mergeCell ref="B26:C26"/>
    <mergeCell ref="B27:C27"/>
    <mergeCell ref="E27:F27"/>
    <mergeCell ref="E26:F26"/>
    <mergeCell ref="A2:A3"/>
  </mergeCells>
  <pageMargins left="0.7" right="0.7" top="0.75" bottom="0.75" header="0.3" footer="0.3"/>
  <pageSetup paperSize="256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A2" sqref="A2:A3"/>
    </sheetView>
  </sheetViews>
  <sheetFormatPr baseColWidth="10" defaultColWidth="11.42578125" defaultRowHeight="11.25" x14ac:dyDescent="0.25"/>
  <cols>
    <col min="1" max="1" width="43.5703125" style="6" customWidth="1"/>
    <col min="2" max="2" width="15.28515625" style="6" customWidth="1"/>
    <col min="3" max="3" width="17" style="6" customWidth="1"/>
    <col min="4" max="7" width="15.28515625" style="6" customWidth="1"/>
    <col min="8" max="16384" width="11.42578125" style="6"/>
  </cols>
  <sheetData>
    <row r="1" spans="1:8" s="2" customFormat="1" ht="36.75" customHeight="1" x14ac:dyDescent="0.25">
      <c r="A1" s="45" t="s">
        <v>35</v>
      </c>
      <c r="B1" s="46"/>
      <c r="C1" s="46"/>
      <c r="D1" s="46"/>
      <c r="E1" s="46"/>
      <c r="F1" s="46"/>
      <c r="G1" s="47"/>
      <c r="H1" s="1"/>
    </row>
    <row r="2" spans="1:8" s="4" customFormat="1" ht="22.5" x14ac:dyDescent="0.25">
      <c r="A2" s="57" t="s">
        <v>27</v>
      </c>
      <c r="B2" s="36" t="s">
        <v>0</v>
      </c>
      <c r="C2" s="36" t="s">
        <v>1</v>
      </c>
      <c r="D2" s="36" t="s">
        <v>2</v>
      </c>
      <c r="E2" s="36" t="s">
        <v>3</v>
      </c>
      <c r="F2" s="36" t="s">
        <v>4</v>
      </c>
      <c r="G2" s="37" t="s">
        <v>5</v>
      </c>
      <c r="H2" s="3"/>
    </row>
    <row r="3" spans="1:8" s="4" customFormat="1" x14ac:dyDescent="0.25">
      <c r="A3" s="57"/>
      <c r="B3" s="38">
        <v>1</v>
      </c>
      <c r="C3" s="38">
        <v>2</v>
      </c>
      <c r="D3" s="38" t="s">
        <v>21</v>
      </c>
      <c r="E3" s="38">
        <v>4</v>
      </c>
      <c r="F3" s="38">
        <v>5</v>
      </c>
      <c r="G3" s="39" t="s">
        <v>22</v>
      </c>
      <c r="H3" s="3"/>
    </row>
    <row r="4" spans="1:8" x14ac:dyDescent="0.25">
      <c r="A4" s="40" t="s">
        <v>24</v>
      </c>
      <c r="B4" s="60">
        <f>SUM(B5:B8)+B11+B14+B15</f>
        <v>26281599.530000001</v>
      </c>
      <c r="C4" s="60">
        <f>SUM(C5:C8)+C11+C14+C15</f>
        <v>-25104063.5</v>
      </c>
      <c r="D4" s="60">
        <f>SUM(D5:D8)+D11+D14+D15</f>
        <v>1177536.03</v>
      </c>
      <c r="E4" s="60">
        <f>SUM(E5:E8)+E11+E14+E15</f>
        <v>702321.69</v>
      </c>
      <c r="F4" s="60">
        <f>SUM(F5:F8)+F11+F14+F15</f>
        <v>702321.69</v>
      </c>
      <c r="G4" s="60">
        <f t="shared" ref="G4:G22" si="0">+F4-B4</f>
        <v>-25579277.84</v>
      </c>
      <c r="H4" s="7"/>
    </row>
    <row r="5" spans="1:8" x14ac:dyDescent="0.25">
      <c r="A5" s="41" t="s">
        <v>6</v>
      </c>
      <c r="B5" s="58">
        <v>0</v>
      </c>
      <c r="C5" s="58">
        <v>0</v>
      </c>
      <c r="D5" s="58">
        <f>B5+C5</f>
        <v>0</v>
      </c>
      <c r="E5" s="58">
        <v>0</v>
      </c>
      <c r="F5" s="58">
        <v>0</v>
      </c>
      <c r="G5" s="58">
        <f t="shared" si="0"/>
        <v>0</v>
      </c>
      <c r="H5" s="7"/>
    </row>
    <row r="6" spans="1:8" x14ac:dyDescent="0.25">
      <c r="A6" s="41" t="s">
        <v>8</v>
      </c>
      <c r="B6" s="58">
        <v>1747500</v>
      </c>
      <c r="C6" s="58">
        <v>-1747500</v>
      </c>
      <c r="D6" s="58">
        <f t="shared" ref="D6:D13" si="1">B6+C6</f>
        <v>0</v>
      </c>
      <c r="E6" s="58">
        <v>0</v>
      </c>
      <c r="F6" s="58">
        <v>0</v>
      </c>
      <c r="G6" s="58">
        <f t="shared" si="0"/>
        <v>-1747500</v>
      </c>
      <c r="H6" s="7"/>
    </row>
    <row r="7" spans="1:8" x14ac:dyDescent="0.25">
      <c r="A7" s="41" t="s">
        <v>9</v>
      </c>
      <c r="B7" s="58">
        <v>0</v>
      </c>
      <c r="C7" s="58">
        <v>0</v>
      </c>
      <c r="D7" s="58">
        <f t="shared" si="1"/>
        <v>0</v>
      </c>
      <c r="E7" s="58">
        <v>0</v>
      </c>
      <c r="F7" s="58">
        <v>0</v>
      </c>
      <c r="G7" s="58">
        <f t="shared" si="0"/>
        <v>0</v>
      </c>
      <c r="H7" s="7"/>
    </row>
    <row r="8" spans="1:8" x14ac:dyDescent="0.25">
      <c r="A8" s="41" t="s">
        <v>10</v>
      </c>
      <c r="B8" s="58">
        <v>765119.53</v>
      </c>
      <c r="C8" s="58">
        <v>412416.5</v>
      </c>
      <c r="D8" s="58">
        <f t="shared" si="1"/>
        <v>1177536.03</v>
      </c>
      <c r="E8" s="58">
        <v>702321.69</v>
      </c>
      <c r="F8" s="58">
        <v>702321.69</v>
      </c>
      <c r="G8" s="58">
        <f t="shared" si="0"/>
        <v>-62797.840000000084</v>
      </c>
      <c r="H8" s="7"/>
    </row>
    <row r="9" spans="1:8" x14ac:dyDescent="0.25">
      <c r="A9" s="42" t="s">
        <v>11</v>
      </c>
      <c r="B9" s="58">
        <v>765119.53</v>
      </c>
      <c r="C9" s="58">
        <v>-264462.7</v>
      </c>
      <c r="D9" s="58">
        <f t="shared" si="1"/>
        <v>500656.83</v>
      </c>
      <c r="E9" s="58">
        <v>702321.69</v>
      </c>
      <c r="F9" s="58">
        <v>702321.69</v>
      </c>
      <c r="G9" s="58">
        <f t="shared" si="0"/>
        <v>-62797.840000000084</v>
      </c>
      <c r="H9" s="7"/>
    </row>
    <row r="10" spans="1:8" x14ac:dyDescent="0.25">
      <c r="A10" s="42" t="s">
        <v>12</v>
      </c>
      <c r="B10" s="58">
        <v>0</v>
      </c>
      <c r="C10" s="58">
        <v>676879.2</v>
      </c>
      <c r="D10" s="58">
        <f t="shared" si="1"/>
        <v>676879.2</v>
      </c>
      <c r="E10" s="58">
        <v>0</v>
      </c>
      <c r="F10" s="58">
        <v>0</v>
      </c>
      <c r="G10" s="58">
        <f t="shared" si="0"/>
        <v>0</v>
      </c>
      <c r="H10" s="7"/>
    </row>
    <row r="11" spans="1:8" x14ac:dyDescent="0.25">
      <c r="A11" s="41" t="s">
        <v>13</v>
      </c>
      <c r="B11" s="58">
        <v>0</v>
      </c>
      <c r="C11" s="58">
        <v>0</v>
      </c>
      <c r="D11" s="58">
        <f t="shared" si="1"/>
        <v>0</v>
      </c>
      <c r="E11" s="58">
        <v>0</v>
      </c>
      <c r="F11" s="58">
        <v>0</v>
      </c>
      <c r="G11" s="58">
        <f t="shared" si="0"/>
        <v>0</v>
      </c>
      <c r="H11" s="7"/>
    </row>
    <row r="12" spans="1:8" x14ac:dyDescent="0.25">
      <c r="A12" s="42" t="s">
        <v>11</v>
      </c>
      <c r="B12" s="58">
        <v>0</v>
      </c>
      <c r="C12" s="58">
        <v>676879.2</v>
      </c>
      <c r="D12" s="58">
        <f t="shared" si="1"/>
        <v>676879.2</v>
      </c>
      <c r="E12" s="58">
        <v>0</v>
      </c>
      <c r="F12" s="58">
        <v>0</v>
      </c>
      <c r="G12" s="58">
        <f t="shared" si="0"/>
        <v>0</v>
      </c>
      <c r="H12" s="7"/>
    </row>
    <row r="13" spans="1:8" x14ac:dyDescent="0.25">
      <c r="A13" s="42" t="s">
        <v>12</v>
      </c>
      <c r="B13" s="58">
        <v>0</v>
      </c>
      <c r="C13" s="58">
        <v>0</v>
      </c>
      <c r="D13" s="58">
        <f t="shared" si="1"/>
        <v>0</v>
      </c>
      <c r="E13" s="58">
        <v>0</v>
      </c>
      <c r="F13" s="58">
        <v>0</v>
      </c>
      <c r="G13" s="58">
        <f t="shared" si="0"/>
        <v>0</v>
      </c>
      <c r="H13" s="7"/>
    </row>
    <row r="14" spans="1:8" x14ac:dyDescent="0.25">
      <c r="A14" s="41" t="s">
        <v>16</v>
      </c>
      <c r="B14" s="58">
        <v>23768980</v>
      </c>
      <c r="C14" s="58">
        <v>-23768980</v>
      </c>
      <c r="D14" s="58">
        <f>B14+C14</f>
        <v>0</v>
      </c>
      <c r="E14" s="58">
        <v>0</v>
      </c>
      <c r="F14" s="58">
        <v>0</v>
      </c>
      <c r="G14" s="58">
        <f t="shared" si="0"/>
        <v>-23768980</v>
      </c>
      <c r="H14" s="7"/>
    </row>
    <row r="15" spans="1:8" x14ac:dyDescent="0.25">
      <c r="A15" s="41" t="s">
        <v>17</v>
      </c>
      <c r="B15" s="58">
        <v>0</v>
      </c>
      <c r="C15" s="58">
        <v>0</v>
      </c>
      <c r="D15" s="58">
        <f>B15+C15</f>
        <v>0</v>
      </c>
      <c r="E15" s="58">
        <v>0</v>
      </c>
      <c r="F15" s="58">
        <v>0</v>
      </c>
      <c r="G15" s="58">
        <f t="shared" si="0"/>
        <v>0</v>
      </c>
      <c r="H15" s="7"/>
    </row>
    <row r="16" spans="1:8" x14ac:dyDescent="0.25">
      <c r="A16" s="40" t="s">
        <v>25</v>
      </c>
      <c r="B16" s="60">
        <f>SUM(B17:B19)</f>
        <v>3746436.89</v>
      </c>
      <c r="C16" s="60">
        <f>SUM(C17:C19)</f>
        <v>6061957.5800000001</v>
      </c>
      <c r="D16" s="60">
        <f>SUM(D17:D19)</f>
        <v>9808394.4700000007</v>
      </c>
      <c r="E16" s="60">
        <f>SUM(E17:E19)</f>
        <v>9122924.4900000002</v>
      </c>
      <c r="F16" s="60">
        <f>SUM(F17:F19)</f>
        <v>9122924.4900000002</v>
      </c>
      <c r="G16" s="60">
        <f t="shared" si="0"/>
        <v>5376487.5999999996</v>
      </c>
      <c r="H16" s="7"/>
    </row>
    <row r="17" spans="1:8" x14ac:dyDescent="0.25">
      <c r="A17" s="41" t="s">
        <v>7</v>
      </c>
      <c r="B17" s="58">
        <v>0</v>
      </c>
      <c r="C17" s="58">
        <v>0</v>
      </c>
      <c r="D17" s="58">
        <f>B17+C17</f>
        <v>0</v>
      </c>
      <c r="E17" s="58">
        <v>0</v>
      </c>
      <c r="F17" s="58">
        <v>0</v>
      </c>
      <c r="G17" s="58">
        <f t="shared" si="0"/>
        <v>0</v>
      </c>
      <c r="H17" s="7"/>
    </row>
    <row r="18" spans="1:8" x14ac:dyDescent="0.25">
      <c r="A18" s="41" t="s">
        <v>15</v>
      </c>
      <c r="B18" s="58">
        <v>3746436.89</v>
      </c>
      <c r="C18" s="58">
        <v>6061957.5800000001</v>
      </c>
      <c r="D18" s="58">
        <f>B18+C18</f>
        <v>9808394.4700000007</v>
      </c>
      <c r="E18" s="58">
        <v>9122924.4900000002</v>
      </c>
      <c r="F18" s="58">
        <v>9122924.4900000002</v>
      </c>
      <c r="G18" s="58">
        <f t="shared" si="0"/>
        <v>5376487.5999999996</v>
      </c>
      <c r="H18" s="7"/>
    </row>
    <row r="19" spans="1:8" x14ac:dyDescent="0.25">
      <c r="A19" s="41" t="s">
        <v>17</v>
      </c>
      <c r="B19" s="58">
        <v>0</v>
      </c>
      <c r="C19" s="58">
        <v>0</v>
      </c>
      <c r="D19" s="58">
        <f>B19+C19</f>
        <v>0</v>
      </c>
      <c r="E19" s="58">
        <v>0</v>
      </c>
      <c r="F19" s="58">
        <v>0</v>
      </c>
      <c r="G19" s="58">
        <f t="shared" si="0"/>
        <v>0</v>
      </c>
      <c r="H19" s="7"/>
    </row>
    <row r="20" spans="1:8" x14ac:dyDescent="0.25">
      <c r="A20" s="43" t="s">
        <v>26</v>
      </c>
      <c r="B20" s="60">
        <f>SUM(B21)</f>
        <v>7453709.5800000001</v>
      </c>
      <c r="C20" s="60">
        <f>SUM(C21)</f>
        <v>-3600584.52</v>
      </c>
      <c r="D20" s="60">
        <f>SUM(D21)</f>
        <v>3853125.06</v>
      </c>
      <c r="E20" s="60">
        <f>SUM(E21)</f>
        <v>1069719.3799999999</v>
      </c>
      <c r="F20" s="60">
        <f>SUM(F21)</f>
        <v>1069719.3799999999</v>
      </c>
      <c r="G20" s="60">
        <f t="shared" si="0"/>
        <v>-6383990.2000000002</v>
      </c>
      <c r="H20" s="7"/>
    </row>
    <row r="21" spans="1:8" x14ac:dyDescent="0.25">
      <c r="A21" s="44" t="s">
        <v>18</v>
      </c>
      <c r="B21" s="59">
        <v>7453709.5800000001</v>
      </c>
      <c r="C21" s="59">
        <v>-3600584.52</v>
      </c>
      <c r="D21" s="59">
        <f>B21+C21</f>
        <v>3853125.06</v>
      </c>
      <c r="E21" s="59">
        <v>1069719.3799999999</v>
      </c>
      <c r="F21" s="59">
        <v>1069719.3799999999</v>
      </c>
      <c r="G21" s="59">
        <f t="shared" si="0"/>
        <v>-6383990.2000000002</v>
      </c>
      <c r="H21" s="7"/>
    </row>
    <row r="22" spans="1:8" x14ac:dyDescent="0.25">
      <c r="A22" s="22" t="s">
        <v>19</v>
      </c>
      <c r="B22" s="24">
        <f>B4+B16+B21</f>
        <v>37481746</v>
      </c>
      <c r="C22" s="24">
        <f t="shared" ref="C22:G22" si="2">C4+C16+C21</f>
        <v>-22642690.440000001</v>
      </c>
      <c r="D22" s="24">
        <f t="shared" si="2"/>
        <v>14839055.560000001</v>
      </c>
      <c r="E22" s="24">
        <f t="shared" si="2"/>
        <v>10894965.559999999</v>
      </c>
      <c r="F22" s="24">
        <f t="shared" si="2"/>
        <v>10894965.559999999</v>
      </c>
      <c r="G22" s="61">
        <f t="shared" si="0"/>
        <v>-26586780.440000001</v>
      </c>
    </row>
    <row r="23" spans="1:8" x14ac:dyDescent="0.25">
      <c r="A23" s="8"/>
      <c r="B23" s="8"/>
      <c r="C23" s="9"/>
      <c r="E23" s="55" t="s">
        <v>20</v>
      </c>
      <c r="F23" s="56"/>
      <c r="G23" s="23">
        <f>+G16</f>
        <v>5376487.5999999996</v>
      </c>
    </row>
    <row r="24" spans="1:8" x14ac:dyDescent="0.25">
      <c r="A24" s="8"/>
      <c r="B24" s="8"/>
      <c r="C24" s="9"/>
    </row>
    <row r="25" spans="1:8" x14ac:dyDescent="0.25">
      <c r="A25" s="11"/>
      <c r="B25" s="10"/>
      <c r="C25" s="10"/>
    </row>
    <row r="26" spans="1:8" x14ac:dyDescent="0.25">
      <c r="A26" s="10"/>
      <c r="B26" s="10"/>
      <c r="C26" s="10"/>
    </row>
    <row r="27" spans="1:8" x14ac:dyDescent="0.25">
      <c r="A27" s="10"/>
      <c r="B27" s="12"/>
      <c r="C27" s="13"/>
    </row>
    <row r="28" spans="1:8" x14ac:dyDescent="0.25">
      <c r="A28" s="14"/>
      <c r="B28" s="15"/>
      <c r="C28" s="16"/>
    </row>
    <row r="29" spans="1:8" x14ac:dyDescent="0.25">
      <c r="A29" s="10" t="s">
        <v>28</v>
      </c>
      <c r="B29" s="12"/>
      <c r="C29" s="12"/>
      <c r="E29" s="50" t="s">
        <v>28</v>
      </c>
      <c r="F29" s="50"/>
    </row>
    <row r="30" spans="1:8" ht="45" customHeight="1" x14ac:dyDescent="0.25">
      <c r="A30" s="14" t="s">
        <v>29</v>
      </c>
      <c r="B30" s="15"/>
      <c r="C30" s="14"/>
      <c r="E30" s="51" t="s">
        <v>30</v>
      </c>
      <c r="F30" s="51"/>
    </row>
    <row r="31" spans="1:8" x14ac:dyDescent="0.25">
      <c r="A31" s="25"/>
      <c r="B31" s="25"/>
      <c r="C31" s="26"/>
    </row>
    <row r="32" spans="1:8" x14ac:dyDescent="0.25">
      <c r="A32" s="25"/>
      <c r="B32" s="25"/>
      <c r="C32" s="26"/>
    </row>
  </sheetData>
  <mergeCells count="5">
    <mergeCell ref="A1:G1"/>
    <mergeCell ref="E23:F23"/>
    <mergeCell ref="E30:F30"/>
    <mergeCell ref="E29:F29"/>
    <mergeCell ref="A2:A3"/>
  </mergeCells>
  <pageMargins left="0.7" right="0.7" top="0.75" bottom="0.75" header="0.3" footer="0.3"/>
  <pageSetup paperSize="256" scale="63" orientation="portrait" r:id="rId1"/>
  <ignoredErrors>
    <ignoredError sqref="B4:G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RUBRO DE INGRESOS</vt:lpstr>
      <vt:lpstr>POR FUENTE DE FINANCIAMIENTO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Personal</cp:lastModifiedBy>
  <cp:lastPrinted>2017-10-27T19:45:08Z</cp:lastPrinted>
  <dcterms:created xsi:type="dcterms:W3CDTF">2017-06-13T19:15:16Z</dcterms:created>
  <dcterms:modified xsi:type="dcterms:W3CDTF">2018-01-29T01:59:05Z</dcterms:modified>
</cp:coreProperties>
</file>